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05" windowWidth="14775" windowHeight="1176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<sst xmlns="http://schemas.openxmlformats.org/spreadsheetml/2006/main" count="147" uniqueCount="140">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</sst>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2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2017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D35" sqref="D35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2017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2500560</v>
      </c>
      <c r="D11" s="15">
        <f>D12+D18+D19</f>
        <v>2493344</v>
      </c>
      <c r="E11" s="15">
        <f>IF(C11&lt;=0,0,D11/C11*100)</f>
        <v>99.71142464088044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2480823</v>
      </c>
      <c r="D12" s="15">
        <f>SUM(D13:D14)</f>
        <v>2451613</v>
      </c>
      <c r="E12" s="15">
        <f aca="true" t="shared" si="0" ref="E12:E49">IF(C12&lt;=0,0,D12/C12*100)</f>
        <v>98.82256815580959</v>
      </c>
      <c r="G12" s="36"/>
    </row>
    <row r="13" spans="1:7" ht="14.25" thickBot="1" thickTop="1">
      <c r="A13" s="13" t="s">
        <v>45</v>
      </c>
      <c r="B13" s="22" t="s">
        <v>12</v>
      </c>
      <c r="C13" s="17">
        <v>2291143</v>
      </c>
      <c r="D13" s="17">
        <v>2285343</v>
      </c>
      <c r="E13" s="16">
        <f t="shared" si="0"/>
        <v>99.74685124411702</v>
      </c>
      <c r="G13" s="36"/>
    </row>
    <row r="14" spans="1:7" ht="14.25" thickBot="1" thickTop="1">
      <c r="A14" s="13" t="s">
        <v>46</v>
      </c>
      <c r="B14" s="22" t="s">
        <v>13</v>
      </c>
      <c r="C14" s="17">
        <v>189680</v>
      </c>
      <c r="D14" s="17">
        <v>166270</v>
      </c>
      <c r="E14" s="16">
        <f t="shared" si="0"/>
        <v>87.65816111345424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19737</v>
      </c>
      <c r="D19" s="17">
        <v>41731</v>
      </c>
      <c r="E19" s="16">
        <f t="shared" si="0"/>
        <v>211.4353751836652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2198066</v>
      </c>
      <c r="D20" s="15">
        <f>SUM(D21:D31)</f>
        <v>2120860</v>
      </c>
      <c r="E20" s="15">
        <f t="shared" si="0"/>
        <v>96.4875485995416</v>
      </c>
      <c r="G20" s="36"/>
    </row>
    <row r="21" spans="1:7" ht="14.25" thickBot="1" thickTop="1">
      <c r="A21" s="13">
        <v>9</v>
      </c>
      <c r="B21" s="23" t="s">
        <v>48</v>
      </c>
      <c r="C21" s="17">
        <v>403774</v>
      </c>
      <c r="D21" s="17">
        <v>377885</v>
      </c>
      <c r="E21" s="16">
        <f t="shared" si="0"/>
        <v>93.58824490928093</v>
      </c>
      <c r="G21" s="36"/>
    </row>
    <row r="22" spans="1:7" ht="14.25" thickBot="1" thickTop="1">
      <c r="A22" s="13">
        <v>10</v>
      </c>
      <c r="B22" s="23" t="s">
        <v>64</v>
      </c>
      <c r="C22" s="17">
        <v>64422</v>
      </c>
      <c r="D22" s="17">
        <v>48748</v>
      </c>
      <c r="E22" s="16">
        <f t="shared" si="0"/>
        <v>75.66980224147031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531161</v>
      </c>
      <c r="D24" s="17">
        <v>570122</v>
      </c>
      <c r="E24" s="16">
        <f t="shared" si="0"/>
        <v>107.33506413309712</v>
      </c>
      <c r="G24" s="36"/>
    </row>
    <row r="25" spans="1:7" ht="14.25" thickBot="1" thickTop="1">
      <c r="A25" s="13">
        <v>13</v>
      </c>
      <c r="B25" s="23" t="s">
        <v>67</v>
      </c>
      <c r="C25" s="17">
        <v>220481</v>
      </c>
      <c r="D25" s="17">
        <v>235288</v>
      </c>
      <c r="E25" s="16">
        <f t="shared" si="0"/>
        <v>106.71577142701638</v>
      </c>
      <c r="G25" s="36"/>
    </row>
    <row r="26" spans="1:7" ht="14.25" thickBot="1" thickTop="1">
      <c r="A26" s="13">
        <v>14</v>
      </c>
      <c r="B26" s="23" t="s">
        <v>2</v>
      </c>
      <c r="C26" s="17">
        <v>304360</v>
      </c>
      <c r="D26" s="17">
        <v>264651</v>
      </c>
      <c r="E26" s="16">
        <f t="shared" si="0"/>
        <v>86.95327901169667</v>
      </c>
      <c r="G26" s="36"/>
    </row>
    <row r="27" spans="1:7" ht="14.25" thickBot="1" thickTop="1">
      <c r="A27" s="13">
        <v>15</v>
      </c>
      <c r="B27" s="22" t="s">
        <v>68</v>
      </c>
      <c r="C27" s="17">
        <v>659851</v>
      </c>
      <c r="D27" s="17">
        <v>580868</v>
      </c>
      <c r="E27" s="16">
        <f t="shared" si="0"/>
        <v>88.03017650954533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20153</v>
      </c>
      <c r="D29" s="17">
        <v>37078</v>
      </c>
      <c r="E29" s="16">
        <f t="shared" si="0"/>
        <v>183.98253361782363</v>
      </c>
      <c r="G29" s="36"/>
    </row>
    <row r="30" spans="1:7" ht="14.25" thickBot="1" thickTop="1">
      <c r="A30" s="13">
        <v>18</v>
      </c>
      <c r="B30" s="23" t="s">
        <v>49</v>
      </c>
      <c r="C30" s="17">
        <v>3191</v>
      </c>
      <c r="D30" s="17">
        <v>5084</v>
      </c>
      <c r="E30" s="16">
        <f t="shared" si="0"/>
        <v>159.32309620808525</v>
      </c>
      <c r="G30" s="36"/>
    </row>
    <row r="31" spans="1:7" ht="14.25" thickBot="1" thickTop="1">
      <c r="A31" s="13">
        <v>19</v>
      </c>
      <c r="B31" s="22" t="s">
        <v>71</v>
      </c>
      <c r="C31" s="17">
        <v>-9327</v>
      </c>
      <c r="D31" s="17">
        <v>1136</v>
      </c>
      <c r="E31" s="16">
        <f t="shared" si="0"/>
        <v>0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302494</v>
      </c>
      <c r="D32" s="19">
        <f>D11-D20-D16+D17</f>
        <v>372484</v>
      </c>
      <c r="E32" s="19">
        <f t="shared" si="0"/>
        <v>123.13764901122006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3835</v>
      </c>
      <c r="D33" s="19">
        <f>D34+D35+D36</f>
        <v>25107</v>
      </c>
      <c r="E33" s="15">
        <f t="shared" si="0"/>
        <v>654.6805736636245</v>
      </c>
      <c r="G33" s="36"/>
    </row>
    <row r="34" spans="1:7" ht="14.25" thickBot="1" thickTop="1">
      <c r="A34" s="13" t="s">
        <v>79</v>
      </c>
      <c r="B34" s="22" t="s">
        <v>50</v>
      </c>
      <c r="C34" s="17">
        <v>3835</v>
      </c>
      <c r="D34" s="17">
        <v>25107</v>
      </c>
      <c r="E34" s="16">
        <f t="shared" si="0"/>
        <v>654.6805736636245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19684</v>
      </c>
      <c r="D37" s="15">
        <f>D38+D39+D40</f>
        <v>21290</v>
      </c>
      <c r="E37" s="15">
        <f t="shared" si="0"/>
        <v>108.15891079048974</v>
      </c>
      <c r="G37" s="36"/>
    </row>
    <row r="38" spans="1:7" ht="14.25" thickBot="1" thickTop="1">
      <c r="A38" s="13" t="s">
        <v>82</v>
      </c>
      <c r="B38" s="22" t="s">
        <v>52</v>
      </c>
      <c r="C38" s="17">
        <v>15663</v>
      </c>
      <c r="D38" s="17">
        <v>16449</v>
      </c>
      <c r="E38" s="16">
        <f t="shared" si="0"/>
        <v>105.01819574794101</v>
      </c>
      <c r="G38" s="36"/>
    </row>
    <row r="39" spans="1:7" ht="14.25" thickBot="1" thickTop="1">
      <c r="A39" s="13" t="s">
        <v>83</v>
      </c>
      <c r="B39" s="22" t="s">
        <v>53</v>
      </c>
      <c r="C39" s="17">
        <v>4021</v>
      </c>
      <c r="D39" s="17">
        <v>4841</v>
      </c>
      <c r="E39" s="16">
        <f t="shared" si="0"/>
        <v>120.39293708032828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286645</v>
      </c>
      <c r="D41" s="15">
        <f>D32+D33-D37</f>
        <v>376301</v>
      </c>
      <c r="E41" s="15">
        <f t="shared" si="0"/>
        <v>131.27771285038986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286645</v>
      </c>
      <c r="D43" s="15">
        <f>D41+D42</f>
        <v>376301</v>
      </c>
      <c r="E43" s="15">
        <f t="shared" si="0"/>
        <v>131.27771285038986</v>
      </c>
    </row>
    <row r="44" spans="1:5" ht="14.25" thickBot="1" thickTop="1">
      <c r="A44" s="13">
        <v>26</v>
      </c>
      <c r="B44" s="23" t="s">
        <v>5</v>
      </c>
      <c r="C44" s="17">
        <v>36154</v>
      </c>
      <c r="D44" s="17">
        <v>46370</v>
      </c>
      <c r="E44" s="16">
        <f t="shared" si="0"/>
        <v>128.25690103446368</v>
      </c>
    </row>
    <row r="45" spans="1:5" ht="14.25" thickBot="1" thickTop="1">
      <c r="A45" s="13">
        <v>27</v>
      </c>
      <c r="B45" s="24" t="s">
        <v>18</v>
      </c>
      <c r="C45" s="15">
        <f>C43-C44</f>
        <v>250491</v>
      </c>
      <c r="D45" s="15">
        <f>D43-D44</f>
        <v>329931</v>
      </c>
      <c r="E45" s="15">
        <f t="shared" si="0"/>
        <v>131.7137142651832</v>
      </c>
    </row>
    <row r="46" spans="1:5" ht="14.25" thickBot="1" thickTop="1">
      <c r="A46" s="13">
        <v>28</v>
      </c>
      <c r="B46" s="25" t="s">
        <v>6</v>
      </c>
      <c r="C46" s="17"/>
      <c r="D46" s="17"/>
      <c r="E46" s="16">
        <f t="shared" si="0"/>
        <v>0</v>
      </c>
    </row>
    <row r="47" spans="1:5" ht="27" thickBot="1" thickTop="1">
      <c r="A47" s="13">
        <v>29</v>
      </c>
      <c r="B47" s="24" t="s">
        <v>76</v>
      </c>
      <c r="C47" s="15">
        <f>C45-C46</f>
        <v>250491</v>
      </c>
      <c r="D47" s="15">
        <f>D45-D46</f>
        <v>329931</v>
      </c>
      <c r="E47" s="15">
        <f t="shared" si="0"/>
        <v>131.7137142651832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250491</v>
      </c>
      <c r="D49" s="15">
        <f>D45+D48</f>
        <v>329931</v>
      </c>
      <c r="E49" s="15">
        <f t="shared" si="0"/>
        <v>131.7137142651832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2017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2500560</v>
      </c>
      <c r="D11" s="15">
        <f>'Биланс на успех - природа'!D11</f>
        <v>2493344</v>
      </c>
      <c r="E11" s="15">
        <f>'Биланс на успех - природа'!E11</f>
        <v>99.71142464088044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2480823</v>
      </c>
      <c r="D12" s="15">
        <f>'Биланс на успех - природа'!D12</f>
        <v>2451613</v>
      </c>
      <c r="E12" s="15">
        <f>'Биланс на успех - природа'!E12</f>
        <v>98.82256815580959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2291143</v>
      </c>
      <c r="D13" s="17">
        <f>'Биланс на успех - природа'!D13</f>
        <v>2285343</v>
      </c>
      <c r="E13" s="16">
        <f>'Биланс на успех - природа'!E13</f>
        <v>99.74685124411702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189680</v>
      </c>
      <c r="D14" s="17">
        <f>'Биланс на успех - природа'!D14</f>
        <v>166270</v>
      </c>
      <c r="E14" s="16">
        <f>'Биланс на успех - природа'!E14</f>
        <v>87.65816111345424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19737</v>
      </c>
      <c r="D19" s="17">
        <f>'Биланс на успех - природа'!D19</f>
        <v>41731</v>
      </c>
      <c r="E19" s="16">
        <f>'Биланс на успех - природа'!E19</f>
        <v>211.4353751836652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2198066</v>
      </c>
      <c r="D20" s="15">
        <f>'Биланс на успех - природа'!D20</f>
        <v>2120860</v>
      </c>
      <c r="E20" s="15">
        <f>'Биланс на успех - природа'!E20</f>
        <v>96.4875485995416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403774</v>
      </c>
      <c r="D21" s="17">
        <f>'Биланс на успех - природа'!D21</f>
        <v>377885</v>
      </c>
      <c r="E21" s="16">
        <f>'Биланс на успех - природа'!E21</f>
        <v>93.58824490928093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64422</v>
      </c>
      <c r="D22" s="17">
        <f>'Биланс на успех - природа'!D22</f>
        <v>48748</v>
      </c>
      <c r="E22" s="16">
        <f>'Биланс на успех - природа'!E22</f>
        <v>75.66980224147031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531161</v>
      </c>
      <c r="D24" s="17">
        <f>'Биланс на успех - природа'!D24</f>
        <v>570122</v>
      </c>
      <c r="E24" s="16">
        <f>'Биланс на успех - природа'!E24</f>
        <v>107.33506413309712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220481</v>
      </c>
      <c r="D25" s="17">
        <f>'Биланс на успех - природа'!D25</f>
        <v>235288</v>
      </c>
      <c r="E25" s="16">
        <f>'Биланс на успех - природа'!E25</f>
        <v>106.71577142701638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304360</v>
      </c>
      <c r="D26" s="17">
        <f>'Биланс на успех - природа'!D26</f>
        <v>264651</v>
      </c>
      <c r="E26" s="16">
        <f>'Биланс на успех - природа'!E26</f>
        <v>86.95327901169667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659851</v>
      </c>
      <c r="D27" s="17">
        <f>'Биланс на успех - природа'!D27</f>
        <v>580868</v>
      </c>
      <c r="E27" s="16">
        <f>'Биланс на успех - природа'!E27</f>
        <v>88.03017650954533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20153</v>
      </c>
      <c r="D29" s="17">
        <f>'Биланс на успех - природа'!D29</f>
        <v>37078</v>
      </c>
      <c r="E29" s="16">
        <f>'Биланс на успех - природа'!E29</f>
        <v>183.98253361782363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3191</v>
      </c>
      <c r="D30" s="17">
        <f>'Биланс на успех - природа'!D30</f>
        <v>5084</v>
      </c>
      <c r="E30" s="16">
        <f>'Биланс на успех - природа'!E30</f>
        <v>159.32309620808525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-9327</v>
      </c>
      <c r="D31" s="17">
        <f>'Биланс на успех - природа'!D31</f>
        <v>1136</v>
      </c>
      <c r="E31" s="16">
        <f>'Биланс на успех - природа'!E31</f>
        <v>0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302494</v>
      </c>
      <c r="D32" s="19">
        <f>'Биланс на успех - природа'!D32</f>
        <v>372484</v>
      </c>
      <c r="E32" s="19">
        <f>'Биланс на успех - природа'!E32</f>
        <v>123.13764901122006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3835</v>
      </c>
      <c r="D33" s="19">
        <f>'Биланс на успех - природа'!D33</f>
        <v>25107</v>
      </c>
      <c r="E33" s="15">
        <f>'Биланс на успех - природа'!E33</f>
        <v>654.6805736636245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3835</v>
      </c>
      <c r="D34" s="17">
        <f>'Биланс на успех - природа'!D34</f>
        <v>25107</v>
      </c>
      <c r="E34" s="16">
        <f>'Биланс на успех - природа'!E34</f>
        <v>654.6805736636245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19684</v>
      </c>
      <c r="D37" s="15">
        <f>'Биланс на успех - природа'!D37</f>
        <v>21290</v>
      </c>
      <c r="E37" s="15">
        <f>'Биланс на успех - природа'!E37</f>
        <v>108.15891079048974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15663</v>
      </c>
      <c r="D38" s="17">
        <f>'Биланс на успех - природа'!D38</f>
        <v>16449</v>
      </c>
      <c r="E38" s="16">
        <f>'Биланс на успех - природа'!E38</f>
        <v>105.01819574794101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4021</v>
      </c>
      <c r="D39" s="17">
        <f>'Биланс на успех - природа'!D39</f>
        <v>4841</v>
      </c>
      <c r="E39" s="16">
        <f>'Биланс на успех - природа'!E39</f>
        <v>120.39293708032828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286645</v>
      </c>
      <c r="D41" s="15">
        <f>'Биланс на успех - природа'!D41</f>
        <v>376301</v>
      </c>
      <c r="E41" s="15">
        <f>'Биланс на успех - природа'!E41</f>
        <v>131.27771285038986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286645</v>
      </c>
      <c r="D43" s="15">
        <f>'Биланс на успех - природа'!D43</f>
        <v>376301</v>
      </c>
      <c r="E43" s="15">
        <f>'Биланс на успех - природа'!E43</f>
        <v>131.27771285038986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36154</v>
      </c>
      <c r="D44" s="17">
        <f>'Биланс на успех - природа'!D44</f>
        <v>46370</v>
      </c>
      <c r="E44" s="16">
        <f>'Биланс на успех - природа'!E44</f>
        <v>128.25690103446368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250491</v>
      </c>
      <c r="D45" s="15">
        <f>'Биланс на успех - природа'!D45</f>
        <v>329931</v>
      </c>
      <c r="E45" s="15">
        <f>'Биланс на успех - природа'!E45</f>
        <v>131.7137142651832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250491</v>
      </c>
      <c r="D47" s="15">
        <f>'Биланс на успех - природа'!D47</f>
        <v>329931</v>
      </c>
      <c r="E47" s="15">
        <f>'Биланс на успех - природа'!E47</f>
        <v>131.7137142651832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250491</v>
      </c>
      <c r="D49" s="15">
        <f>'Биланс на успех - природа'!D49</f>
        <v>329931</v>
      </c>
      <c r="E49" s="15">
        <f>'Биланс на успех - природа'!E49</f>
        <v>131.7137142651832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2019-07-30T09:56:18Z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